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160\soumuka\2.固有フォルダー\1.総務\13.予算／決算\2決算\公営企業に係る「経営比較分析表」の分析等について\令和５年度決算\"/>
    </mc:Choice>
  </mc:AlternateContent>
  <xr:revisionPtr revIDLastSave="0" documentId="13_ncr:1_{D6659A7F-63E1-49CC-8057-2DE54519708C}" xr6:coauthVersionLast="47" xr6:coauthVersionMax="47" xr10:uidLastSave="{00000000-0000-0000-0000-000000000000}"/>
  <workbookProtection workbookAlgorithmName="SHA-512" workbookHashValue="JELssxkRK+9D2DVXUsSCThEJ5T5J7bz+fyzPBP9cZdS5L8xlMNZd3kSpsc1+IVmxO1DY4/EuJGW7yLKoLscq2g==" workbookSaltValue="RDySxwfEbHEe9aUCP/W9vA==" workbookSpinCount="100000" lockStructure="1"/>
  <bookViews>
    <workbookView xWindow="-120" yWindow="-120" windowWidth="20730" windowHeight="117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O6" i="5"/>
  <c r="I10" i="4" s="1"/>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BB10" i="4"/>
  <c r="AT10" i="4"/>
  <c r="AL10" i="4"/>
  <c r="W10" i="4"/>
  <c r="P10" i="4"/>
  <c r="B10" i="4"/>
  <c r="BB8" i="4"/>
  <c r="P8" i="4"/>
  <c r="I8" i="4"/>
  <c r="B8" i="4"/>
  <c r="B6" i="4"/>
</calcChain>
</file>

<file path=xl/sharedStrings.xml><?xml version="1.0" encoding="utf-8"?>
<sst xmlns="http://schemas.openxmlformats.org/spreadsheetml/2006/main" count="231" uniqueCount="113">
  <si>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</si>
  <si>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</si>
  <si>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</si>
  <si>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</si>
  <si>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</si>
  <si>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</si>
  <si>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</si>
  <si>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</si>
  <si>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</si>
  <si>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</si>
  <si>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</si>
  <si>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</si>
  <si>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</si>
  <si>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</si>
  <si>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</si>
  <si>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</si>
  <si>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</si>
  <si>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</si>
  <si>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</si>
  <si>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</si>
  <si>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</si>
  <si>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</si>
  <si>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</si>
  <si>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</si>
  <si>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</si>
  <si>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</si>
  <si>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</si>
  <si>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</si>
  <si>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</si>
  <si>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</si>
  <si>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</si>
  <si>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</si>
  <si>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</si>
  <si>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</si>
  <si>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</si>
  <si>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</si>
  <si>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</si>
  <si>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</si>
  <si>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</si>
  <si>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</si>
  <si>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</si>
  <si>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</si>
  <si>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</si>
  <si>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</si>
  <si>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</si>
  <si>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</si>
  <si>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</si>
  <si>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</si>
  <si>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</si>
  <si>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</si>
  <si>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</si>
  <si>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</si>
  <si>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</si>
  <si>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</si>
  <si>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</si>
  <si>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</si>
  <si>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</si>
  <si>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</si>
  <si>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</si>
  <si>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</si>
  <si>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</si>
  <si>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</si>
  <si>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</si>
  <si>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</si>
  <si>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</si>
  <si>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</si>
  <si>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</si>
  <si>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</si>
  <si>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</si>
  <si>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</si>
  <si>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</si>
  <si>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</si>
  <si>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</si>
  <si>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</si>
  <si>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</si>
  <si>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</si>
  <si>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</si>
  <si>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</si>
  <si>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</si>
  <si>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</si>
  <si>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</si>
  <si>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</si>
  <si>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</si>
  <si>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</si>
  <si>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</si>
  <si>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</si>
  <si>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</si>
  <si>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</si>
  <si>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</si>
  <si>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</si>
  <si>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</si>
  <si>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</si>
  <si>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</si>
  <si>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山神水道企業団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</si>
  <si>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</si>
  <si>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</si>
  <si>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</si>
  <si>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</si>
  <si>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</si>
  <si>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</si>
  <si>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</si>
  <si>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</si>
  <si>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</si>
  <si>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</si>
  <si>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</si>
  <si>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</si>
  <si>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</si>
  <si>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</si>
  <si>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</si>
  <si>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</si>
  <si>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全体的に良好な状態である。　　　　　　　　　　　　　　　　　　　　　　経常収支比率と料金回収率が１００％を超え且つ累積欠損金もなく、健全な経営状態と考える。　　　　　　　企業債残高対給水収益比率が類似団体と比較して高くなっているが、これは、改良事業、更新事業が集中したことによるものであり、長期的な更新計画の中で充分対応できると判断している。</t>
    <phoneticPr fontId="4"/>
  </si>
  <si>
    <t>令和元年度に道路拡幅事業に伴い支障となる管路を移設するための更新を行ったことにより、管路更新率が類似団体に比べて一時的に高くなっている。また、管路経年化率が高くなっているが、老朽度調査の結果、問題なく使用できる状況である。</t>
    <phoneticPr fontId="4"/>
  </si>
  <si>
    <t>経営状況は良好であるため、今後も継続に努め、老朽化した管路は、計画的に更新を行っていく。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</si>
</sst>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3.02</c:v>
                </c:pt>
                <c:pt idx="1">
                  <c:v>0</c:v>
                </c:pt>
                <c:pt idx="2">
                  <c:v>0</c:v>
                </c:pt>
                <c:pt idx="3">
                  <c:v>0</c:v>
                </c:pt>
                <c:pt idx="4">
                  <c:v>0</c:v>
                </c:pt>
              </c:numCache>
            </c:numRef>
          </c:val>
          <c:extLst>
            <c:ext xmlns:c16="http://schemas.microsoft.com/office/drawing/2014/chart" uri="{C3380CC4-5D6E-409C-BE32-E72D297353CC}">
              <c16:uniqueId val="{00000000-16E2-427A-833E-89DC87CC175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16E2-427A-833E-89DC87CC175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101.57</c:v>
                </c:pt>
                <c:pt idx="1">
                  <c:v>98.7</c:v>
                </c:pt>
                <c:pt idx="2">
                  <c:v>104</c:v>
                </c:pt>
                <c:pt idx="3">
                  <c:v>108.3</c:v>
                </c:pt>
                <c:pt idx="4">
                  <c:v>108.64</c:v>
                </c:pt>
              </c:numCache>
            </c:numRef>
          </c:val>
          <c:extLst>
            <c:ext xmlns:c16="http://schemas.microsoft.com/office/drawing/2014/chart" uri="{C3380CC4-5D6E-409C-BE32-E72D297353CC}">
              <c16:uniqueId val="{00000000-B914-423C-9C1D-BD22687467D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B914-423C-9C1D-BD22687467D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55.39</c:v>
                </c:pt>
                <c:pt idx="1">
                  <c:v>57.68</c:v>
                </c:pt>
                <c:pt idx="2">
                  <c:v>59.91</c:v>
                </c:pt>
                <c:pt idx="3">
                  <c:v>61.71</c:v>
                </c:pt>
                <c:pt idx="4">
                  <c:v>63.63</c:v>
                </c:pt>
              </c:numCache>
            </c:numRef>
          </c:val>
          <c:extLst>
            <c:ext xmlns:c16="http://schemas.microsoft.com/office/drawing/2014/chart" uri="{C3380CC4-5D6E-409C-BE32-E72D297353CC}">
              <c16:uniqueId val="{00000000-D3E2-4BEE-BA7C-6CCC01368E0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D3E2-4BEE-BA7C-6CCC01368E0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96.93</c:v>
                </c:pt>
                <c:pt idx="1">
                  <c:v>96.93</c:v>
                </c:pt>
                <c:pt idx="2">
                  <c:v>96.93</c:v>
                </c:pt>
                <c:pt idx="3">
                  <c:v>96.93</c:v>
                </c:pt>
                <c:pt idx="4">
                  <c:v>96.93</c:v>
                </c:pt>
              </c:numCache>
            </c:numRef>
          </c:val>
          <c:extLst>
            <c:ext xmlns:c16="http://schemas.microsoft.com/office/drawing/2014/chart" uri="{C3380CC4-5D6E-409C-BE32-E72D297353CC}">
              <c16:uniqueId val="{00000000-0608-4DD4-99E1-B76787EFDE6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0608-4DD4-99E1-B76787EFDE6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BB-4D74-B5EE-84D0A30077F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B8BB-4D74-B5EE-84D0A30077F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516.88</c:v>
                </c:pt>
                <c:pt idx="1">
                  <c:v>794.74</c:v>
                </c:pt>
                <c:pt idx="2">
                  <c:v>783.84</c:v>
                </c:pt>
                <c:pt idx="3">
                  <c:v>917.49</c:v>
                </c:pt>
                <c:pt idx="4">
                  <c:v>955.32</c:v>
                </c:pt>
              </c:numCache>
            </c:numRef>
          </c:val>
          <c:extLst>
            <c:ext xmlns:c16="http://schemas.microsoft.com/office/drawing/2014/chart" uri="{C3380CC4-5D6E-409C-BE32-E72D297353CC}">
              <c16:uniqueId val="{00000000-0F87-421B-BCDE-C3B873BD655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0F87-421B-BCDE-C3B873BD655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424.07</c:v>
                </c:pt>
                <c:pt idx="1">
                  <c:v>401.13</c:v>
                </c:pt>
                <c:pt idx="2">
                  <c:v>386.06</c:v>
                </c:pt>
                <c:pt idx="3">
                  <c:v>370.73</c:v>
                </c:pt>
                <c:pt idx="4">
                  <c:v>347.97</c:v>
                </c:pt>
              </c:numCache>
            </c:numRef>
          </c:val>
          <c:extLst>
            <c:ext xmlns:c16="http://schemas.microsoft.com/office/drawing/2014/chart" uri="{C3380CC4-5D6E-409C-BE32-E72D297353CC}">
              <c16:uniqueId val="{00000000-D3E9-41A3-AC2D-BEABD5AACC6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D3E9-41A3-AC2D-BEABD5AACC6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101.49</c:v>
                </c:pt>
                <c:pt idx="1">
                  <c:v>97.76</c:v>
                </c:pt>
                <c:pt idx="2">
                  <c:v>104.13</c:v>
                </c:pt>
                <c:pt idx="3">
                  <c:v>108.71</c:v>
                </c:pt>
                <c:pt idx="4">
                  <c:v>109.03</c:v>
                </c:pt>
              </c:numCache>
            </c:numRef>
          </c:val>
          <c:extLst>
            <c:ext xmlns:c16="http://schemas.microsoft.com/office/drawing/2014/chart" uri="{C3380CC4-5D6E-409C-BE32-E72D297353CC}">
              <c16:uniqueId val="{00000000-886D-4BB6-9FE0-977F297E0B2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886D-4BB6-9FE0-977F297E0B2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84.33</c:v>
                </c:pt>
                <c:pt idx="1">
                  <c:v>79.92</c:v>
                </c:pt>
                <c:pt idx="2">
                  <c:v>80.45</c:v>
                </c:pt>
                <c:pt idx="3">
                  <c:v>83.84</c:v>
                </c:pt>
                <c:pt idx="4">
                  <c:v>79.95</c:v>
                </c:pt>
              </c:numCache>
            </c:numRef>
          </c:val>
          <c:extLst>
            <c:ext xmlns:c16="http://schemas.microsoft.com/office/drawing/2014/chart" uri="{C3380CC4-5D6E-409C-BE32-E72D297353CC}">
              <c16:uniqueId val="{00000000-3593-4BD3-9A6D-49998C2E155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3593-4BD3-9A6D-49998C2E155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68.760000000000005</c:v>
                </c:pt>
                <c:pt idx="1">
                  <c:v>76.31</c:v>
                </c:pt>
                <c:pt idx="2">
                  <c:v>70.459999999999994</c:v>
                </c:pt>
                <c:pt idx="3">
                  <c:v>64.05</c:v>
                </c:pt>
                <c:pt idx="4">
                  <c:v>67.36</c:v>
                </c:pt>
              </c:numCache>
            </c:numRef>
          </c:val>
          <c:extLst>
            <c:ext xmlns:c16="http://schemas.microsoft.com/office/drawing/2014/chart" uri="{C3380CC4-5D6E-409C-BE32-E72D297353CC}">
              <c16:uniqueId val="{00000000-FC96-46A6-B006-CD73B5F27E6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FC96-46A6-B006-CD73B5F27E6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F89-4153-975B-71A16F0D0AB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4F89-4153-975B-71A16F0D0AB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4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福岡県　山神水道企業団</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用水供給事業</v>
      </c>
      <c r="Q8" s="75"/>
      <c r="R8" s="75"/>
      <c r="S8" s="75"/>
      <c r="T8" s="75"/>
      <c r="U8" s="75"/>
      <c r="V8" s="75"/>
      <c r="W8" s="75" t="str">
        <f>データ!$L$6</f>
        <v>B</v>
      </c>
      <c r="X8" s="75"/>
      <c r="Y8" s="75"/>
      <c r="Z8" s="75"/>
      <c r="AA8" s="75"/>
      <c r="AB8" s="75"/>
      <c r="AC8" s="75"/>
      <c r="AD8" s="75" t="str">
        <f>データ!$M$6</f>
        <v>その他</v>
      </c>
      <c r="AE8" s="75"/>
      <c r="AF8" s="75"/>
      <c r="AG8" s="75"/>
      <c r="AH8" s="75"/>
      <c r="AI8" s="75"/>
      <c r="AJ8" s="75"/>
      <c r="AK8" s="2"/>
      <c r="AL8" s="58" t="str">
        <f>データ!$R$6</f>
        <v>-</v>
      </c>
      <c r="AM8" s="58"/>
      <c r="AN8" s="58"/>
      <c r="AO8" s="58"/>
      <c r="AP8" s="58"/>
      <c r="AQ8" s="58"/>
      <c r="AR8" s="58"/>
      <c r="AS8" s="58"/>
      <c r="AT8" s="55" t="str">
        <f>データ!$S$6</f>
        <v>-</v>
      </c>
      <c r="AU8" s="56"/>
      <c r="AV8" s="56"/>
      <c r="AW8" s="56"/>
      <c r="AX8" s="56"/>
      <c r="AY8" s="56"/>
      <c r="AZ8" s="56"/>
      <c r="BA8" s="56"/>
      <c r="BB8" s="45" t="str">
        <f>データ!$T$6</f>
        <v>-</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69.790000000000006</v>
      </c>
      <c r="J10" s="56"/>
      <c r="K10" s="56"/>
      <c r="L10" s="56"/>
      <c r="M10" s="56"/>
      <c r="N10" s="56"/>
      <c r="O10" s="57"/>
      <c r="P10" s="45">
        <f>データ!$P$6</f>
        <v>84.05</v>
      </c>
      <c r="Q10" s="45"/>
      <c r="R10" s="45"/>
      <c r="S10" s="45"/>
      <c r="T10" s="45"/>
      <c r="U10" s="45"/>
      <c r="V10" s="45"/>
      <c r="W10" s="58">
        <f>データ!$Q$6</f>
        <v>0</v>
      </c>
      <c r="X10" s="58"/>
      <c r="Y10" s="58"/>
      <c r="Z10" s="58"/>
      <c r="AA10" s="58"/>
      <c r="AB10" s="58"/>
      <c r="AC10" s="58"/>
      <c r="AD10" s="2"/>
      <c r="AE10" s="2"/>
      <c r="AF10" s="2"/>
      <c r="AG10" s="2"/>
      <c r="AH10" s="2"/>
      <c r="AI10" s="2"/>
      <c r="AJ10" s="2"/>
      <c r="AK10" s="2"/>
      <c r="AL10" s="58">
        <f>データ!$U$6</f>
        <v>227303</v>
      </c>
      <c r="AM10" s="58"/>
      <c r="AN10" s="58"/>
      <c r="AO10" s="58"/>
      <c r="AP10" s="58"/>
      <c r="AQ10" s="58"/>
      <c r="AR10" s="58"/>
      <c r="AS10" s="58"/>
      <c r="AT10" s="55">
        <f>データ!$V$6</f>
        <v>113.45</v>
      </c>
      <c r="AU10" s="56"/>
      <c r="AV10" s="56"/>
      <c r="AW10" s="56"/>
      <c r="AX10" s="56"/>
      <c r="AY10" s="56"/>
      <c r="AZ10" s="56"/>
      <c r="BA10" s="56"/>
      <c r="BB10" s="45">
        <f>データ!$W$6</f>
        <v>2003.55</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110</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111</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112</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aLqMNW8AeAsXVqseYOinEtMTNmw7DkyWB+DDB+fmxc35pOT/l4DFE5cxBjc+p+hJ95UlA9eMbDc462EdlRuHIQ==" saltValue="yNjPOENWxId2fVqffrm3d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409065</v>
      </c>
      <c r="D6" s="20">
        <f t="shared" si="3"/>
        <v>46</v>
      </c>
      <c r="E6" s="20">
        <f t="shared" si="3"/>
        <v>1</v>
      </c>
      <c r="F6" s="20">
        <f t="shared" si="3"/>
        <v>0</v>
      </c>
      <c r="G6" s="20">
        <f t="shared" si="3"/>
        <v>2</v>
      </c>
      <c r="H6" s="20" t="str">
        <f t="shared" si="3"/>
        <v>福岡県　山神水道企業団</v>
      </c>
      <c r="I6" s="20" t="str">
        <f t="shared" si="3"/>
        <v>法適用</v>
      </c>
      <c r="J6" s="20" t="str">
        <f t="shared" si="3"/>
        <v>水道事業</v>
      </c>
      <c r="K6" s="20" t="str">
        <f t="shared" si="3"/>
        <v>用水供給事業</v>
      </c>
      <c r="L6" s="20" t="str">
        <f t="shared" si="3"/>
        <v>B</v>
      </c>
      <c r="M6" s="20" t="str">
        <f t="shared" si="3"/>
        <v>その他</v>
      </c>
      <c r="N6" s="21" t="str">
        <f t="shared" si="3"/>
        <v>-</v>
      </c>
      <c r="O6" s="21">
        <f t="shared" si="3"/>
        <v>69.790000000000006</v>
      </c>
      <c r="P6" s="21">
        <f t="shared" si="3"/>
        <v>84.05</v>
      </c>
      <c r="Q6" s="21">
        <f t="shared" si="3"/>
        <v>0</v>
      </c>
      <c r="R6" s="21" t="str">
        <f t="shared" si="3"/>
        <v>-</v>
      </c>
      <c r="S6" s="21" t="str">
        <f t="shared" si="3"/>
        <v>-</v>
      </c>
      <c r="T6" s="21" t="str">
        <f t="shared" si="3"/>
        <v>-</v>
      </c>
      <c r="U6" s="21">
        <f t="shared" si="3"/>
        <v>227303</v>
      </c>
      <c r="V6" s="21">
        <f t="shared" si="3"/>
        <v>113.45</v>
      </c>
      <c r="W6" s="21">
        <f t="shared" si="3"/>
        <v>2003.55</v>
      </c>
      <c r="X6" s="22">
        <f>IF(X7="",NA(),X7)</f>
        <v>101.57</v>
      </c>
      <c r="Y6" s="22">
        <f t="shared" ref="Y6:AG6" si="4">IF(Y7="",NA(),Y7)</f>
        <v>98.7</v>
      </c>
      <c r="Z6" s="22">
        <f t="shared" si="4"/>
        <v>104</v>
      </c>
      <c r="AA6" s="22">
        <f t="shared" si="4"/>
        <v>108.3</v>
      </c>
      <c r="AB6" s="22">
        <f t="shared" si="4"/>
        <v>108.64</v>
      </c>
      <c r="AC6" s="22">
        <f t="shared" si="4"/>
        <v>112.91</v>
      </c>
      <c r="AD6" s="22">
        <f t="shared" si="4"/>
        <v>111.13</v>
      </c>
      <c r="AE6" s="22">
        <f t="shared" si="4"/>
        <v>112.49</v>
      </c>
      <c r="AF6" s="22">
        <f t="shared" si="4"/>
        <v>107.33</v>
      </c>
      <c r="AG6" s="22">
        <f t="shared" si="4"/>
        <v>108.93</v>
      </c>
      <c r="AH6" s="21" t="str">
        <f>IF(AH7="","",IF(AH7="-","【-】","【"&amp;SUBSTITUTE(TEXT(AH7,"#,##0.00"),"-","△")&amp;"】"))</f>
        <v>【108.93】</v>
      </c>
      <c r="AI6" s="21">
        <f>IF(AI7="",NA(),AI7)</f>
        <v>0</v>
      </c>
      <c r="AJ6" s="21">
        <f t="shared" ref="AJ6:AR6" si="5">IF(AJ7="",NA(),AJ7)</f>
        <v>0</v>
      </c>
      <c r="AK6" s="21">
        <f t="shared" si="5"/>
        <v>0</v>
      </c>
      <c r="AL6" s="21">
        <f t="shared" si="5"/>
        <v>0</v>
      </c>
      <c r="AM6" s="21">
        <f t="shared" si="5"/>
        <v>0</v>
      </c>
      <c r="AN6" s="22">
        <f t="shared" si="5"/>
        <v>9.92</v>
      </c>
      <c r="AO6" s="22">
        <f t="shared" si="5"/>
        <v>12.29</v>
      </c>
      <c r="AP6" s="22">
        <f t="shared" si="5"/>
        <v>8.77</v>
      </c>
      <c r="AQ6" s="22">
        <f t="shared" si="5"/>
        <v>8.81</v>
      </c>
      <c r="AR6" s="22">
        <f t="shared" si="5"/>
        <v>8.48</v>
      </c>
      <c r="AS6" s="21" t="str">
        <f>IF(AS7="","",IF(AS7="-","【-】","【"&amp;SUBSTITUTE(TEXT(AS7,"#,##0.00"),"-","△")&amp;"】"))</f>
        <v>【8.48】</v>
      </c>
      <c r="AT6" s="22">
        <f>IF(AT7="",NA(),AT7)</f>
        <v>516.88</v>
      </c>
      <c r="AU6" s="22">
        <f t="shared" ref="AU6:BC6" si="6">IF(AU7="",NA(),AU7)</f>
        <v>794.74</v>
      </c>
      <c r="AV6" s="22">
        <f t="shared" si="6"/>
        <v>783.84</v>
      </c>
      <c r="AW6" s="22">
        <f t="shared" si="6"/>
        <v>917.49</v>
      </c>
      <c r="AX6" s="22">
        <f t="shared" si="6"/>
        <v>955.32</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424.07</v>
      </c>
      <c r="BF6" s="22">
        <f t="shared" ref="BF6:BN6" si="7">IF(BF7="",NA(),BF7)</f>
        <v>401.13</v>
      </c>
      <c r="BG6" s="22">
        <f t="shared" si="7"/>
        <v>386.06</v>
      </c>
      <c r="BH6" s="22">
        <f t="shared" si="7"/>
        <v>370.73</v>
      </c>
      <c r="BI6" s="22">
        <f t="shared" si="7"/>
        <v>347.97</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101.49</v>
      </c>
      <c r="BQ6" s="22">
        <f t="shared" ref="BQ6:BY6" si="8">IF(BQ7="",NA(),BQ7)</f>
        <v>97.76</v>
      </c>
      <c r="BR6" s="22">
        <f t="shared" si="8"/>
        <v>104.13</v>
      </c>
      <c r="BS6" s="22">
        <f t="shared" si="8"/>
        <v>108.71</v>
      </c>
      <c r="BT6" s="22">
        <f t="shared" si="8"/>
        <v>109.03</v>
      </c>
      <c r="BU6" s="22">
        <f t="shared" si="8"/>
        <v>112.84</v>
      </c>
      <c r="BV6" s="22">
        <f t="shared" si="8"/>
        <v>110.77</v>
      </c>
      <c r="BW6" s="22">
        <f t="shared" si="8"/>
        <v>112.35</v>
      </c>
      <c r="BX6" s="22">
        <f t="shared" si="8"/>
        <v>106.47</v>
      </c>
      <c r="BY6" s="22">
        <f t="shared" si="8"/>
        <v>107.7</v>
      </c>
      <c r="BZ6" s="21" t="str">
        <f>IF(BZ7="","",IF(BZ7="-","【-】","【"&amp;SUBSTITUTE(TEXT(BZ7,"#,##0.00"),"-","△")&amp;"】"))</f>
        <v>【107.70】</v>
      </c>
      <c r="CA6" s="22">
        <f>IF(CA7="",NA(),CA7)</f>
        <v>84.33</v>
      </c>
      <c r="CB6" s="22">
        <f t="shared" ref="CB6:CJ6" si="9">IF(CB7="",NA(),CB7)</f>
        <v>79.92</v>
      </c>
      <c r="CC6" s="22">
        <f t="shared" si="9"/>
        <v>80.45</v>
      </c>
      <c r="CD6" s="22">
        <f t="shared" si="9"/>
        <v>83.84</v>
      </c>
      <c r="CE6" s="22">
        <f t="shared" si="9"/>
        <v>79.95</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68.760000000000005</v>
      </c>
      <c r="CM6" s="22">
        <f t="shared" ref="CM6:CU6" si="10">IF(CM7="",NA(),CM7)</f>
        <v>76.31</v>
      </c>
      <c r="CN6" s="22">
        <f t="shared" si="10"/>
        <v>70.459999999999994</v>
      </c>
      <c r="CO6" s="22">
        <f t="shared" si="10"/>
        <v>64.05</v>
      </c>
      <c r="CP6" s="22">
        <f t="shared" si="10"/>
        <v>67.36</v>
      </c>
      <c r="CQ6" s="22">
        <f t="shared" si="10"/>
        <v>61.69</v>
      </c>
      <c r="CR6" s="22">
        <f t="shared" si="10"/>
        <v>62.26</v>
      </c>
      <c r="CS6" s="22">
        <f t="shared" si="10"/>
        <v>62.22</v>
      </c>
      <c r="CT6" s="22">
        <f t="shared" si="10"/>
        <v>61.45</v>
      </c>
      <c r="CU6" s="22">
        <f t="shared" si="10"/>
        <v>61.63</v>
      </c>
      <c r="CV6" s="21" t="str">
        <f>IF(CV7="","",IF(CV7="-","【-】","【"&amp;SUBSTITUTE(TEXT(CV7,"#,##0.00"),"-","△")&amp;"】"))</f>
        <v>【61.63】</v>
      </c>
      <c r="CW6" s="22">
        <f>IF(CW7="",NA(),CW7)</f>
        <v>100</v>
      </c>
      <c r="CX6" s="22">
        <f t="shared" ref="CX6:DF6" si="11">IF(CX7="",NA(),CX7)</f>
        <v>100</v>
      </c>
      <c r="CY6" s="22">
        <f t="shared" si="11"/>
        <v>100</v>
      </c>
      <c r="CZ6" s="22">
        <f t="shared" si="11"/>
        <v>100</v>
      </c>
      <c r="DA6" s="22">
        <f t="shared" si="11"/>
        <v>100</v>
      </c>
      <c r="DB6" s="22">
        <f t="shared" si="11"/>
        <v>100</v>
      </c>
      <c r="DC6" s="22">
        <f t="shared" si="11"/>
        <v>100.16</v>
      </c>
      <c r="DD6" s="22">
        <f t="shared" si="11"/>
        <v>100.28</v>
      </c>
      <c r="DE6" s="22">
        <f t="shared" si="11"/>
        <v>100.29</v>
      </c>
      <c r="DF6" s="22">
        <f t="shared" si="11"/>
        <v>100.36</v>
      </c>
      <c r="DG6" s="21" t="str">
        <f>IF(DG7="","",IF(DG7="-","【-】","【"&amp;SUBSTITUTE(TEXT(DG7,"#,##0.00"),"-","△")&amp;"】"))</f>
        <v>【100.36】</v>
      </c>
      <c r="DH6" s="22">
        <f>IF(DH7="",NA(),DH7)</f>
        <v>55.39</v>
      </c>
      <c r="DI6" s="22">
        <f t="shared" ref="DI6:DQ6" si="12">IF(DI7="",NA(),DI7)</f>
        <v>57.68</v>
      </c>
      <c r="DJ6" s="22">
        <f t="shared" si="12"/>
        <v>59.91</v>
      </c>
      <c r="DK6" s="22">
        <f t="shared" si="12"/>
        <v>61.71</v>
      </c>
      <c r="DL6" s="22">
        <f t="shared" si="12"/>
        <v>63.63</v>
      </c>
      <c r="DM6" s="22">
        <f t="shared" si="12"/>
        <v>56.48</v>
      </c>
      <c r="DN6" s="22">
        <f t="shared" si="12"/>
        <v>57.5</v>
      </c>
      <c r="DO6" s="22">
        <f t="shared" si="12"/>
        <v>58.52</v>
      </c>
      <c r="DP6" s="22">
        <f t="shared" si="12"/>
        <v>59.51</v>
      </c>
      <c r="DQ6" s="22">
        <f t="shared" si="12"/>
        <v>60.24</v>
      </c>
      <c r="DR6" s="21" t="str">
        <f>IF(DR7="","",IF(DR7="-","【-】","【"&amp;SUBSTITUTE(TEXT(DR7,"#,##0.00"),"-","△")&amp;"】"))</f>
        <v>【60.24】</v>
      </c>
      <c r="DS6" s="22">
        <f>IF(DS7="",NA(),DS7)</f>
        <v>96.93</v>
      </c>
      <c r="DT6" s="22">
        <f t="shared" ref="DT6:EB6" si="13">IF(DT7="",NA(),DT7)</f>
        <v>96.93</v>
      </c>
      <c r="DU6" s="22">
        <f t="shared" si="13"/>
        <v>96.93</v>
      </c>
      <c r="DV6" s="22">
        <f t="shared" si="13"/>
        <v>96.93</v>
      </c>
      <c r="DW6" s="22">
        <f t="shared" si="13"/>
        <v>96.93</v>
      </c>
      <c r="DX6" s="22">
        <f t="shared" si="13"/>
        <v>27.61</v>
      </c>
      <c r="DY6" s="22">
        <f t="shared" si="13"/>
        <v>30.3</v>
      </c>
      <c r="DZ6" s="22">
        <f t="shared" si="13"/>
        <v>31.74</v>
      </c>
      <c r="EA6" s="22">
        <f t="shared" si="13"/>
        <v>32.380000000000003</v>
      </c>
      <c r="EB6" s="22">
        <f t="shared" si="13"/>
        <v>34.479999999999997</v>
      </c>
      <c r="EC6" s="21" t="str">
        <f>IF(EC7="","",IF(EC7="-","【-】","【"&amp;SUBSTITUTE(TEXT(EC7,"#,##0.00"),"-","△")&amp;"】"))</f>
        <v>【34.48】</v>
      </c>
      <c r="ED6" s="22">
        <f>IF(ED7="",NA(),ED7)</f>
        <v>3.02</v>
      </c>
      <c r="EE6" s="21">
        <f t="shared" ref="EE6:EM6" si="14">IF(EE7="",NA(),EE7)</f>
        <v>0</v>
      </c>
      <c r="EF6" s="21">
        <f t="shared" si="14"/>
        <v>0</v>
      </c>
      <c r="EG6" s="21">
        <f t="shared" si="14"/>
        <v>0</v>
      </c>
      <c r="EH6" s="21">
        <f t="shared" si="14"/>
        <v>0</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15">
      <c r="A7" s="15"/>
      <c r="B7" s="24">
        <v>2023</v>
      </c>
      <c r="C7" s="24">
        <v>409065</v>
      </c>
      <c r="D7" s="24">
        <v>46</v>
      </c>
      <c r="E7" s="24">
        <v>1</v>
      </c>
      <c r="F7" s="24">
        <v>0</v>
      </c>
      <c r="G7" s="24">
        <v>2</v>
      </c>
      <c r="H7" s="24" t="s">
        <v>93</v>
      </c>
      <c r="I7" s="24" t="s">
        <v>94</v>
      </c>
      <c r="J7" s="24" t="s">
        <v>95</v>
      </c>
      <c r="K7" s="24" t="s">
        <v>96</v>
      </c>
      <c r="L7" s="24" t="s">
        <v>97</v>
      </c>
      <c r="M7" s="24" t="s">
        <v>98</v>
      </c>
      <c r="N7" s="25" t="s">
        <v>99</v>
      </c>
      <c r="O7" s="25">
        <v>69.790000000000006</v>
      </c>
      <c r="P7" s="25">
        <v>84.05</v>
      </c>
      <c r="Q7" s="25">
        <v>0</v>
      </c>
      <c r="R7" s="25" t="s">
        <v>99</v>
      </c>
      <c r="S7" s="25" t="s">
        <v>99</v>
      </c>
      <c r="T7" s="25" t="s">
        <v>99</v>
      </c>
      <c r="U7" s="25">
        <v>227303</v>
      </c>
      <c r="V7" s="25">
        <v>113.45</v>
      </c>
      <c r="W7" s="25">
        <v>2003.55</v>
      </c>
      <c r="X7" s="25">
        <v>101.57</v>
      </c>
      <c r="Y7" s="25">
        <v>98.7</v>
      </c>
      <c r="Z7" s="25">
        <v>104</v>
      </c>
      <c r="AA7" s="25">
        <v>108.3</v>
      </c>
      <c r="AB7" s="25">
        <v>108.64</v>
      </c>
      <c r="AC7" s="25">
        <v>112.91</v>
      </c>
      <c r="AD7" s="25">
        <v>111.13</v>
      </c>
      <c r="AE7" s="25">
        <v>112.49</v>
      </c>
      <c r="AF7" s="25">
        <v>107.33</v>
      </c>
      <c r="AG7" s="25">
        <v>108.93</v>
      </c>
      <c r="AH7" s="25">
        <v>108.93</v>
      </c>
      <c r="AI7" s="25">
        <v>0</v>
      </c>
      <c r="AJ7" s="25">
        <v>0</v>
      </c>
      <c r="AK7" s="25">
        <v>0</v>
      </c>
      <c r="AL7" s="25">
        <v>0</v>
      </c>
      <c r="AM7" s="25">
        <v>0</v>
      </c>
      <c r="AN7" s="25">
        <v>9.92</v>
      </c>
      <c r="AO7" s="25">
        <v>12.29</v>
      </c>
      <c r="AP7" s="25">
        <v>8.77</v>
      </c>
      <c r="AQ7" s="25">
        <v>8.81</v>
      </c>
      <c r="AR7" s="25">
        <v>8.48</v>
      </c>
      <c r="AS7" s="25">
        <v>8.48</v>
      </c>
      <c r="AT7" s="25">
        <v>516.88</v>
      </c>
      <c r="AU7" s="25">
        <v>794.74</v>
      </c>
      <c r="AV7" s="25">
        <v>783.84</v>
      </c>
      <c r="AW7" s="25">
        <v>917.49</v>
      </c>
      <c r="AX7" s="25">
        <v>955.32</v>
      </c>
      <c r="AY7" s="25">
        <v>271.10000000000002</v>
      </c>
      <c r="AZ7" s="25">
        <v>284.45</v>
      </c>
      <c r="BA7" s="25">
        <v>309.23</v>
      </c>
      <c r="BB7" s="25">
        <v>313.43</v>
      </c>
      <c r="BC7" s="25">
        <v>303.10000000000002</v>
      </c>
      <c r="BD7" s="25">
        <v>303.10000000000002</v>
      </c>
      <c r="BE7" s="25">
        <v>424.07</v>
      </c>
      <c r="BF7" s="25">
        <v>401.13</v>
      </c>
      <c r="BG7" s="25">
        <v>386.06</v>
      </c>
      <c r="BH7" s="25">
        <v>370.73</v>
      </c>
      <c r="BI7" s="25">
        <v>347.97</v>
      </c>
      <c r="BJ7" s="25">
        <v>272.95999999999998</v>
      </c>
      <c r="BK7" s="25">
        <v>260.95999999999998</v>
      </c>
      <c r="BL7" s="25">
        <v>240.07</v>
      </c>
      <c r="BM7" s="25">
        <v>224.81</v>
      </c>
      <c r="BN7" s="25">
        <v>210.83</v>
      </c>
      <c r="BO7" s="25">
        <v>210.83</v>
      </c>
      <c r="BP7" s="25">
        <v>101.49</v>
      </c>
      <c r="BQ7" s="25">
        <v>97.76</v>
      </c>
      <c r="BR7" s="25">
        <v>104.13</v>
      </c>
      <c r="BS7" s="25">
        <v>108.71</v>
      </c>
      <c r="BT7" s="25">
        <v>109.03</v>
      </c>
      <c r="BU7" s="25">
        <v>112.84</v>
      </c>
      <c r="BV7" s="25">
        <v>110.77</v>
      </c>
      <c r="BW7" s="25">
        <v>112.35</v>
      </c>
      <c r="BX7" s="25">
        <v>106.47</v>
      </c>
      <c r="BY7" s="25">
        <v>107.7</v>
      </c>
      <c r="BZ7" s="25">
        <v>107.7</v>
      </c>
      <c r="CA7" s="25">
        <v>84.33</v>
      </c>
      <c r="CB7" s="25">
        <v>79.92</v>
      </c>
      <c r="CC7" s="25">
        <v>80.45</v>
      </c>
      <c r="CD7" s="25">
        <v>83.84</v>
      </c>
      <c r="CE7" s="25">
        <v>79.95</v>
      </c>
      <c r="CF7" s="25">
        <v>73.849999999999994</v>
      </c>
      <c r="CG7" s="25">
        <v>73.180000000000007</v>
      </c>
      <c r="CH7" s="25">
        <v>73.05</v>
      </c>
      <c r="CI7" s="25">
        <v>77.53</v>
      </c>
      <c r="CJ7" s="25">
        <v>76.25</v>
      </c>
      <c r="CK7" s="25">
        <v>76.25</v>
      </c>
      <c r="CL7" s="25">
        <v>68.760000000000005</v>
      </c>
      <c r="CM7" s="25">
        <v>76.31</v>
      </c>
      <c r="CN7" s="25">
        <v>70.459999999999994</v>
      </c>
      <c r="CO7" s="25">
        <v>64.05</v>
      </c>
      <c r="CP7" s="25">
        <v>67.36</v>
      </c>
      <c r="CQ7" s="25">
        <v>61.69</v>
      </c>
      <c r="CR7" s="25">
        <v>62.26</v>
      </c>
      <c r="CS7" s="25">
        <v>62.22</v>
      </c>
      <c r="CT7" s="25">
        <v>61.45</v>
      </c>
      <c r="CU7" s="25">
        <v>61.63</v>
      </c>
      <c r="CV7" s="25">
        <v>61.63</v>
      </c>
      <c r="CW7" s="25">
        <v>100</v>
      </c>
      <c r="CX7" s="25">
        <v>100</v>
      </c>
      <c r="CY7" s="25">
        <v>100</v>
      </c>
      <c r="CZ7" s="25">
        <v>100</v>
      </c>
      <c r="DA7" s="25">
        <v>100</v>
      </c>
      <c r="DB7" s="25">
        <v>100</v>
      </c>
      <c r="DC7" s="25">
        <v>100.16</v>
      </c>
      <c r="DD7" s="25">
        <v>100.28</v>
      </c>
      <c r="DE7" s="25">
        <v>100.29</v>
      </c>
      <c r="DF7" s="25">
        <v>100.36</v>
      </c>
      <c r="DG7" s="25">
        <v>100.36</v>
      </c>
      <c r="DH7" s="25">
        <v>55.39</v>
      </c>
      <c r="DI7" s="25">
        <v>57.68</v>
      </c>
      <c r="DJ7" s="25">
        <v>59.91</v>
      </c>
      <c r="DK7" s="25">
        <v>61.71</v>
      </c>
      <c r="DL7" s="25">
        <v>63.63</v>
      </c>
      <c r="DM7" s="25">
        <v>56.48</v>
      </c>
      <c r="DN7" s="25">
        <v>57.5</v>
      </c>
      <c r="DO7" s="25">
        <v>58.52</v>
      </c>
      <c r="DP7" s="25">
        <v>59.51</v>
      </c>
      <c r="DQ7" s="25">
        <v>60.24</v>
      </c>
      <c r="DR7" s="25">
        <v>60.24</v>
      </c>
      <c r="DS7" s="25">
        <v>96.93</v>
      </c>
      <c r="DT7" s="25">
        <v>96.93</v>
      </c>
      <c r="DU7" s="25">
        <v>96.93</v>
      </c>
      <c r="DV7" s="25">
        <v>96.93</v>
      </c>
      <c r="DW7" s="25">
        <v>96.93</v>
      </c>
      <c r="DX7" s="25">
        <v>27.61</v>
      </c>
      <c r="DY7" s="25">
        <v>30.3</v>
      </c>
      <c r="DZ7" s="25">
        <v>31.74</v>
      </c>
      <c r="EA7" s="25">
        <v>32.380000000000003</v>
      </c>
      <c r="EB7" s="25">
        <v>34.479999999999997</v>
      </c>
      <c r="EC7" s="25">
        <v>34.479999999999997</v>
      </c>
      <c r="ED7" s="25">
        <v>3.02</v>
      </c>
      <c r="EE7" s="25">
        <v>0</v>
      </c>
      <c r="EF7" s="25">
        <v>0</v>
      </c>
      <c r="EG7" s="25">
        <v>0</v>
      </c>
      <c r="EH7" s="25">
        <v>0</v>
      </c>
      <c r="EI7" s="25">
        <v>0.2</v>
      </c>
      <c r="EJ7" s="25">
        <v>0.32</v>
      </c>
      <c r="EK7" s="25">
        <v>0.28000000000000003</v>
      </c>
      <c r="EL7" s="25">
        <v>0.4</v>
      </c>
      <c r="EM7" s="25">
        <v>0.27</v>
      </c>
      <c r="EN7" s="25">
        <v>0.27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junya takata</cp:lastModifiedBy>
  <dcterms:created xsi:type="dcterms:W3CDTF">2025-01-24T06:55:03Z</dcterms:created>
  <dcterms:modified xsi:type="dcterms:W3CDTF">2025-01-28T02:02:52Z</dcterms:modified>
  <cp:category/>
</cp:coreProperties>
</file>